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F41" i="1" l="1"/>
  <c r="F40" i="1"/>
  <c r="F38" i="1"/>
  <c r="F31" i="1"/>
  <c r="E8" i="1" l="1"/>
  <c r="E19" i="1"/>
  <c r="F19" i="1"/>
  <c r="G19" i="1"/>
  <c r="H19" i="1"/>
  <c r="I19" i="1"/>
  <c r="D19" i="1"/>
  <c r="E9" i="1"/>
  <c r="F9" i="1"/>
  <c r="G9" i="1"/>
  <c r="H9" i="1"/>
  <c r="I9" i="1"/>
  <c r="D9" i="1"/>
  <c r="I42" i="1" l="1"/>
  <c r="H42" i="1"/>
  <c r="G42" i="1"/>
  <c r="F42" i="1"/>
  <c r="E42" i="1"/>
  <c r="D42" i="1"/>
  <c r="E33" i="1"/>
  <c r="F33" i="1"/>
  <c r="G33" i="1"/>
  <c r="H33" i="1"/>
  <c r="I33" i="1"/>
  <c r="D33" i="1"/>
  <c r="E25" i="1" l="1"/>
  <c r="F25" i="1"/>
  <c r="G25" i="1"/>
  <c r="H25" i="1"/>
  <c r="I25" i="1"/>
  <c r="D25" i="1"/>
  <c r="G39" i="1" l="1"/>
  <c r="H39" i="1"/>
  <c r="I39" i="1"/>
  <c r="E36" i="1"/>
  <c r="F36" i="1"/>
  <c r="G36" i="1"/>
  <c r="H36" i="1"/>
  <c r="I36" i="1"/>
  <c r="D36" i="1"/>
  <c r="E44" i="1" l="1"/>
  <c r="F44" i="1"/>
  <c r="D44" i="1"/>
  <c r="E39" i="1"/>
  <c r="F39" i="1"/>
  <c r="D39" i="1"/>
  <c r="E30" i="1"/>
  <c r="F30" i="1"/>
  <c r="G30" i="1"/>
  <c r="G29" i="1" s="1"/>
  <c r="G28" i="1" s="1"/>
  <c r="H30" i="1"/>
  <c r="H29" i="1" s="1"/>
  <c r="H28" i="1" s="1"/>
  <c r="I30" i="1"/>
  <c r="I29" i="1" s="1"/>
  <c r="I28" i="1" s="1"/>
  <c r="D30" i="1"/>
  <c r="E23" i="1"/>
  <c r="F23" i="1"/>
  <c r="G23" i="1"/>
  <c r="H23" i="1"/>
  <c r="I23" i="1"/>
  <c r="D23" i="1"/>
  <c r="E21" i="1"/>
  <c r="F21" i="1"/>
  <c r="G21" i="1"/>
  <c r="H21" i="1"/>
  <c r="I21" i="1"/>
  <c r="D21" i="1"/>
  <c r="E17" i="1"/>
  <c r="F17" i="1"/>
  <c r="G17" i="1"/>
  <c r="H17" i="1"/>
  <c r="I17" i="1"/>
  <c r="D17" i="1"/>
  <c r="E13" i="1"/>
  <c r="F13" i="1"/>
  <c r="G13" i="1"/>
  <c r="G8" i="1" s="1"/>
  <c r="H13" i="1"/>
  <c r="I13" i="1"/>
  <c r="D13" i="1"/>
  <c r="H8" i="1" l="1"/>
  <c r="F29" i="1"/>
  <c r="F28" i="1" s="1"/>
  <c r="D29" i="1"/>
  <c r="D28" i="1" s="1"/>
  <c r="E29" i="1"/>
  <c r="E28" i="1" s="1"/>
  <c r="F8" i="1"/>
  <c r="I8" i="1"/>
  <c r="D8" i="1"/>
  <c r="I7" i="1" l="1"/>
  <c r="G7" i="1"/>
  <c r="E7" i="1"/>
  <c r="H7" i="1"/>
  <c r="D7" i="1"/>
  <c r="F7" i="1"/>
</calcChain>
</file>

<file path=xl/sharedStrings.xml><?xml version="1.0" encoding="utf-8"?>
<sst xmlns="http://schemas.openxmlformats.org/spreadsheetml/2006/main" count="112" uniqueCount="92">
  <si>
    <t/>
  </si>
  <si>
    <t>Код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</si>
  <si>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</si>
  <si>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</si>
  <si>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</si>
  <si>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</si>
  <si>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</si>
  <si>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</si>
  <si>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</si>
  <si>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</si>
  <si>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</si>
  <si>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</si>
  <si>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</si>
  <si>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</si>
  <si>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</si>
  <si>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</si>
  <si>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</si>
  <si>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</si>
  <si>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</si>
  <si>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</si>
  <si>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</si>
  <si>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</si>
  <si>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</si>
  <si>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</si>
  <si>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</si>
  <si>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</si>
  <si>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</si>
  <si>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</si>
  <si>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</si>
  <si>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</si>
  <si>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</si>
  <si>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</si>
  <si>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</si>
  <si>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</si>
  <si>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</si>
  <si>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</si>
  <si>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2 02 19999 10 0000 150</t>
  </si>
  <si>
    <t>Прочие дотации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</si>
  <si>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</si>
  <si>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</si>
  <si>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</si>
  <si>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</si>
  <si>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</si>
  <si>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</si>
  <si>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</si>
  <si>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</si>
  <si>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</si>
  <si>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</si>
  <si>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</si>
  <si>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>Прочие межбюджетные трансферты, передаваемые бюджетам сельских поселений</t>
  </si>
  <si>
    <t>ВСЕГО ДОХОДОВ</t>
  </si>
  <si>
    <t>Прогноз доходов</t>
  </si>
  <si>
    <t>Классификация доходов бюджетов</t>
  </si>
  <si>
    <t xml:space="preserve">Наименование главного администратора доходов </t>
  </si>
  <si>
    <t>Федеральная налоговая служба</t>
  </si>
  <si>
    <t>Администрация МР "Усть-Куломский"</t>
  </si>
  <si>
    <t>Финансовое управление администрации муниципального района "Усть-Куломский"</t>
  </si>
  <si>
    <r>
      <t xml:space="preserve">Наименование финансового органа                                       </t>
    </r>
    <r>
      <rPr>
        <b/>
        <sz val="13"/>
        <rFont val="Times New Roman"/>
        <family val="1"/>
        <charset val="204"/>
      </rPr>
      <t>Финансовое управление администрации муниципального района "Усть-Куломский"</t>
    </r>
    <r>
      <rPr>
        <sz val="13"/>
        <rFont val="Times New Roman"/>
        <family val="1"/>
        <charset val="204"/>
      </rPr>
      <t xml:space="preserve">
Наименование публично-правового образования                                          </t>
    </r>
    <r>
      <rPr>
        <b/>
        <sz val="13"/>
        <rFont val="Times New Roman"/>
        <family val="1"/>
        <charset val="204"/>
      </rPr>
      <t>Муниципальное образование сельское поселение "Кебанъёль"</t>
    </r>
  </si>
  <si>
    <t>Администрация сельского поселения "Кебанъёль"</t>
  </si>
  <si>
    <t>1 17 00000 00 0000 000</t>
  </si>
  <si>
    <t>1 17 05050 10 0000 180</t>
  </si>
  <si>
    <t>Прочие неналоговые доходы бюджетов сельских поселений</t>
  </si>
  <si>
    <t>2 02 20000 00 0000 150</t>
  </si>
  <si>
    <t>Субсидии бюджетам бюджетной системы Российской Федерации (межбюджетные субсидии)</t>
  </si>
  <si>
    <t>2 02 25555 10 0000 150</t>
  </si>
  <si>
    <t>Субсидии бюджетам сельских поселений на реализацию программ формирования современной городской среды</t>
  </si>
  <si>
    <t>2 19 00000 00 0000 000</t>
  </si>
  <si>
    <t>2 19 60010 10 0000 150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</si>
  <si>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</si>
  <si>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1 17 01050 10 0000 180</t>
  </si>
  <si>
    <t>Невыясненные поступления, зачисляемые в бюджеты сельских поселений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</si>
  <si>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</si>
  <si>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</si>
  <si>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2 02 29999 10 0000 150</t>
  </si>
  <si>
    <t>Прочие субсидии бюджетам сельских поселений</t>
  </si>
  <si>
    <t>2 07 00000 00 0000 000</t>
  </si>
  <si>
    <t>ПРОЧИЕ БЕЗВОЗМЕЗДНЫЕ ПОСТУПЛЕНИЯ</t>
  </si>
  <si>
    <t>2 07 05030 10 0000 150</t>
  </si>
  <si>
    <t>Прочие безвозмездные поступления в бюджеты сельских поселений</t>
  </si>
  <si>
    <t xml:space="preserve">Прогноз доходов бюджета на 2022 г. (текущий финансовый год) </t>
  </si>
  <si>
    <t>Кассовые поступления 2022 г. (по состоянию на 01.11.2022 г.)</t>
  </si>
  <si>
    <t>Оценка исполнения 2022 г. (текущий финансовый год)</t>
  </si>
  <si>
    <t>Реестр источников доходов муниципального образования сельского поселения "Кебанъёль" на 2023 г. и на плановый период 2024 и 2025 г.
на "01" ноября 2022 г.</t>
  </si>
  <si>
    <t>на 2023 год (очередной финансовый год)</t>
  </si>
  <si>
    <t>на 2024 год    (первый год планового периода)</t>
  </si>
  <si>
    <t>на 2025 год     (второй год планового периода)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</si>
  <si>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</si>
  <si>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</si>
  <si>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1 09 00000 00 0000 000</t>
  </si>
  <si>
    <t>ЗАДОЛЖЕННОСТЬ И ПЕРЕРАСЧЕТЫ ПО ОТМЕНЕННЫМ НАЛОГАМ, СБОРАМ И ИНЫМ ОБЯЗАТЕЛЬНЫМ ПЛАТЕЖАМ</t>
  </si>
  <si>
    <t>1 09 04005 00 0000 000</t>
  </si>
  <si>
    <t>Земельный налог (по обязательствам, возникшим до 1 января 2006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</si>
</sst>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top" wrapText="1"/>
    </xf>
    <xf numFmtId="43" fontId="5" fillId="0" borderId="0" applyFont="0" applyFill="0" applyBorder="0" applyAlignment="0" applyProtection="0"/>
  </cellStyleXfs>
  <cellXfs count="38">
    <xf numFmtId="0" fontId="0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3" fontId="3" fillId="0" borderId="2" xfId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43" fontId="3" fillId="2" borderId="1" xfId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43" fontId="3" fillId="0" borderId="5" xfId="1" applyFont="1" applyFill="1" applyBorder="1" applyAlignment="1">
      <alignment horizontal="right" vertical="center" wrapText="1"/>
    </xf>
    <xf numFmtId="43" fontId="4" fillId="2" borderId="3" xfId="1" applyFont="1" applyFill="1" applyBorder="1" applyAlignment="1">
      <alignment horizontal="right" vertical="center" wrapText="1"/>
    </xf>
    <xf numFmtId="43" fontId="4" fillId="0" borderId="3" xfId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Normal="100" workbookViewId="0">
      <pane ySplit="7" topLeftCell="A8" activePane="bottomLeft" state="frozen"/>
      <selection pane="bottomLeft" activeCell="J11" sqref="J11"/>
    </sheetView>
  </sheetViews>
  <sheetFormatPr defaultColWidth="8.83203125" defaultRowHeight="12.75" x14ac:dyDescent="0.2"/>
  <cols>
    <col min="1" max="1" width="32.83203125" style="3" customWidth="1"/>
    <col min="2" max="2" width="62.5" style="3" customWidth="1"/>
    <col min="3" max="3" width="34.1640625" style="11" customWidth="1"/>
    <col min="4" max="9" width="20.83203125" style="3" customWidth="1"/>
    <col min="10" max="16384" width="8.83203125" style="3"/>
  </cols>
  <sheetData>
    <row r="1" spans="1:9" ht="18.75" x14ac:dyDescent="0.2">
      <c r="A1" s="13"/>
      <c r="B1" s="21"/>
      <c r="C1" s="21"/>
      <c r="D1" s="21"/>
      <c r="E1" s="21"/>
      <c r="F1" s="21"/>
      <c r="G1" s="21"/>
      <c r="H1" s="21"/>
      <c r="I1" s="21"/>
    </row>
    <row r="2" spans="1:9" s="2" customFormat="1" ht="45.2" customHeight="1" x14ac:dyDescent="0.2">
      <c r="A2" s="26" t="s">
        <v>82</v>
      </c>
      <c r="B2" s="26"/>
      <c r="C2" s="26"/>
      <c r="D2" s="26"/>
      <c r="E2" s="26"/>
      <c r="F2" s="26"/>
      <c r="G2" s="26"/>
      <c r="H2" s="26"/>
      <c r="I2" s="26"/>
    </row>
    <row r="3" spans="1:9" s="2" customFormat="1" ht="39" customHeight="1" x14ac:dyDescent="0.2">
      <c r="A3" s="27" t="s">
        <v>57</v>
      </c>
      <c r="B3" s="27"/>
      <c r="C3" s="27"/>
      <c r="D3" s="27"/>
      <c r="E3" s="27"/>
      <c r="F3" s="27"/>
      <c r="G3" s="27"/>
      <c r="H3" s="27"/>
      <c r="I3" s="27"/>
    </row>
    <row r="4" spans="1:9" ht="16.5" x14ac:dyDescent="0.2">
      <c r="A4" s="22"/>
      <c r="B4" s="22"/>
      <c r="C4" s="22"/>
      <c r="D4" s="22"/>
      <c r="E4" s="22"/>
      <c r="F4" s="22"/>
      <c r="G4" s="22"/>
      <c r="H4" s="22"/>
      <c r="I4" s="22"/>
    </row>
    <row r="5" spans="1:9" s="8" customFormat="1" ht="26.45" customHeight="1" x14ac:dyDescent="0.2">
      <c r="A5" s="23" t="s">
        <v>1</v>
      </c>
      <c r="B5" s="23" t="s">
        <v>52</v>
      </c>
      <c r="C5" s="23" t="s">
        <v>53</v>
      </c>
      <c r="D5" s="25" t="s">
        <v>79</v>
      </c>
      <c r="E5" s="25" t="s">
        <v>80</v>
      </c>
      <c r="F5" s="25" t="s">
        <v>81</v>
      </c>
      <c r="G5" s="23" t="s">
        <v>51</v>
      </c>
      <c r="H5" s="23"/>
      <c r="I5" s="23"/>
    </row>
    <row r="6" spans="1:9" s="8" customFormat="1" ht="66" customHeight="1" x14ac:dyDescent="0.2">
      <c r="A6" s="24" t="s">
        <v>0</v>
      </c>
      <c r="B6" s="23" t="s">
        <v>0</v>
      </c>
      <c r="C6" s="23"/>
      <c r="D6" s="25"/>
      <c r="E6" s="25"/>
      <c r="F6" s="25"/>
      <c r="G6" s="16" t="s">
        <v>83</v>
      </c>
      <c r="H6" s="16" t="s">
        <v>84</v>
      </c>
      <c r="I6" s="16" t="s">
        <v>85</v>
      </c>
    </row>
    <row r="7" spans="1:9" ht="15.75" x14ac:dyDescent="0.2">
      <c r="A7" s="7"/>
      <c r="B7" s="7" t="s">
        <v>50</v>
      </c>
      <c r="C7" s="9"/>
      <c r="D7" s="28">
        <f t="shared" ref="D7:I7" si="0">D8+D28</f>
        <v>13209649.039999999</v>
      </c>
      <c r="E7" s="28">
        <f t="shared" si="0"/>
        <v>9580860.1099999994</v>
      </c>
      <c r="F7" s="28">
        <f t="shared" si="0"/>
        <v>13272980.899999999</v>
      </c>
      <c r="G7" s="28">
        <f t="shared" si="0"/>
        <v>11654350</v>
      </c>
      <c r="H7" s="28">
        <f t="shared" si="0"/>
        <v>10592263</v>
      </c>
      <c r="I7" s="28">
        <f t="shared" si="0"/>
        <v>10443070</v>
      </c>
    </row>
    <row r="8" spans="1:9" ht="15.75" x14ac:dyDescent="0.2">
      <c r="A8" s="1" t="s">
        <v>2</v>
      </c>
      <c r="B8" s="4" t="s">
        <v>3</v>
      </c>
      <c r="C8" s="1"/>
      <c r="D8" s="29">
        <f t="shared" ref="D8" si="1">D9+D13+D17+D21+D23+D25</f>
        <v>1164000</v>
      </c>
      <c r="E8" s="29">
        <f>E9+E13+E17+E21+E23+E25+E19</f>
        <v>889835.65999999992</v>
      </c>
      <c r="F8" s="29">
        <f>F9+F13+F17+F21+F23+F25</f>
        <v>1173315.8600000001</v>
      </c>
      <c r="G8" s="29">
        <f t="shared" ref="G8:I8" si="2">G9+G13+G17+G21+G23+G25</f>
        <v>1219000</v>
      </c>
      <c r="H8" s="29">
        <f t="shared" si="2"/>
        <v>1199000</v>
      </c>
      <c r="I8" s="29">
        <f t="shared" si="2"/>
        <v>1207000</v>
      </c>
    </row>
    <row r="9" spans="1:9" ht="15.75" x14ac:dyDescent="0.2">
      <c r="A9" s="1" t="s">
        <v>4</v>
      </c>
      <c r="B9" s="4" t="s">
        <v>5</v>
      </c>
      <c r="C9" s="5"/>
      <c r="D9" s="29">
        <f>SUM(D10:D12)</f>
        <v>804000</v>
      </c>
      <c r="E9" s="29">
        <f t="shared" ref="E9:I9" si="3">SUM(E10:E12)</f>
        <v>673146.99</v>
      </c>
      <c r="F9" s="29">
        <f t="shared" si="3"/>
        <v>804003.12</v>
      </c>
      <c r="G9" s="29">
        <f t="shared" si="3"/>
        <v>836000</v>
      </c>
      <c r="H9" s="29">
        <f t="shared" si="3"/>
        <v>811000</v>
      </c>
      <c r="I9" s="29">
        <f t="shared" si="3"/>
        <v>816000</v>
      </c>
    </row>
    <row r="10" spans="1:9" ht="94.5" x14ac:dyDescent="0.2">
      <c r="A10" s="5" t="s">
        <v>6</v>
      </c>
      <c r="B10" s="6" t="s">
        <v>7</v>
      </c>
      <c r="C10" s="5" t="s">
        <v>54</v>
      </c>
      <c r="D10" s="30">
        <v>803000</v>
      </c>
      <c r="E10" s="30">
        <v>672516.35</v>
      </c>
      <c r="F10" s="31">
        <v>803000</v>
      </c>
      <c r="G10" s="31">
        <v>836000</v>
      </c>
      <c r="H10" s="31">
        <v>810000</v>
      </c>
      <c r="I10" s="31">
        <v>815000</v>
      </c>
    </row>
    <row r="11" spans="1:9" ht="141.75" x14ac:dyDescent="0.2">
      <c r="A11" s="5" t="s">
        <v>86</v>
      </c>
      <c r="B11" s="6" t="s">
        <v>87</v>
      </c>
      <c r="C11" s="5" t="s">
        <v>54</v>
      </c>
      <c r="D11" s="30">
        <v>0</v>
      </c>
      <c r="E11" s="30">
        <v>3.12</v>
      </c>
      <c r="F11" s="30">
        <v>3.12</v>
      </c>
      <c r="G11" s="31">
        <v>0</v>
      </c>
      <c r="H11" s="31">
        <v>0</v>
      </c>
      <c r="I11" s="31">
        <v>0</v>
      </c>
    </row>
    <row r="12" spans="1:9" ht="63" x14ac:dyDescent="0.2">
      <c r="A12" s="5" t="s">
        <v>71</v>
      </c>
      <c r="B12" s="6" t="s">
        <v>72</v>
      </c>
      <c r="C12" s="5" t="s">
        <v>54</v>
      </c>
      <c r="D12" s="30">
        <v>1000</v>
      </c>
      <c r="E12" s="30">
        <v>627.52</v>
      </c>
      <c r="F12" s="31">
        <v>1000</v>
      </c>
      <c r="G12" s="31">
        <v>0</v>
      </c>
      <c r="H12" s="31">
        <v>1000</v>
      </c>
      <c r="I12" s="31">
        <v>1000</v>
      </c>
    </row>
    <row r="13" spans="1:9" ht="15.75" x14ac:dyDescent="0.2">
      <c r="A13" s="1" t="s">
        <v>8</v>
      </c>
      <c r="B13" s="4" t="s">
        <v>9</v>
      </c>
      <c r="C13" s="5"/>
      <c r="D13" s="29">
        <f>D14+D15+D16</f>
        <v>310000</v>
      </c>
      <c r="E13" s="29">
        <f t="shared" ref="E13:I13" si="4">E14+E15+E16</f>
        <v>168201.44</v>
      </c>
      <c r="F13" s="29">
        <f t="shared" si="4"/>
        <v>315000</v>
      </c>
      <c r="G13" s="29">
        <f t="shared" si="4"/>
        <v>313000</v>
      </c>
      <c r="H13" s="29">
        <f t="shared" si="4"/>
        <v>318000</v>
      </c>
      <c r="I13" s="29">
        <f t="shared" si="4"/>
        <v>321000</v>
      </c>
    </row>
    <row r="14" spans="1:9" ht="63" x14ac:dyDescent="0.2">
      <c r="A14" s="5" t="s">
        <v>10</v>
      </c>
      <c r="B14" s="6" t="s">
        <v>11</v>
      </c>
      <c r="C14" s="5" t="s">
        <v>54</v>
      </c>
      <c r="D14" s="30">
        <v>168000</v>
      </c>
      <c r="E14" s="30">
        <v>78102.31</v>
      </c>
      <c r="F14" s="31">
        <v>168000</v>
      </c>
      <c r="G14" s="31">
        <v>170000</v>
      </c>
      <c r="H14" s="31">
        <v>175000</v>
      </c>
      <c r="I14" s="31">
        <v>178000</v>
      </c>
    </row>
    <row r="15" spans="1:9" ht="47.25" x14ac:dyDescent="0.2">
      <c r="A15" s="5" t="s">
        <v>12</v>
      </c>
      <c r="B15" s="6" t="s">
        <v>13</v>
      </c>
      <c r="C15" s="5" t="s">
        <v>54</v>
      </c>
      <c r="D15" s="30">
        <v>26000</v>
      </c>
      <c r="E15" s="30">
        <v>30276.19</v>
      </c>
      <c r="F15" s="31">
        <v>31000</v>
      </c>
      <c r="G15" s="31">
        <v>26000</v>
      </c>
      <c r="H15" s="31">
        <v>26000</v>
      </c>
      <c r="I15" s="31">
        <v>26000</v>
      </c>
    </row>
    <row r="16" spans="1:9" ht="47.25" x14ac:dyDescent="0.2">
      <c r="A16" s="5" t="s">
        <v>14</v>
      </c>
      <c r="B16" s="6" t="s">
        <v>15</v>
      </c>
      <c r="C16" s="5" t="s">
        <v>54</v>
      </c>
      <c r="D16" s="30">
        <v>116000</v>
      </c>
      <c r="E16" s="30">
        <v>59822.94</v>
      </c>
      <c r="F16" s="31">
        <v>116000</v>
      </c>
      <c r="G16" s="31">
        <v>117000</v>
      </c>
      <c r="H16" s="31">
        <v>117000</v>
      </c>
      <c r="I16" s="31">
        <v>117000</v>
      </c>
    </row>
    <row r="17" spans="1:9" ht="15.75" x14ac:dyDescent="0.2">
      <c r="A17" s="1" t="s">
        <v>16</v>
      </c>
      <c r="B17" s="4" t="s">
        <v>17</v>
      </c>
      <c r="C17" s="1"/>
      <c r="D17" s="29">
        <f>D18</f>
        <v>10000</v>
      </c>
      <c r="E17" s="29">
        <f t="shared" ref="E17:I17" si="5">E18</f>
        <v>7620</v>
      </c>
      <c r="F17" s="29">
        <f t="shared" si="5"/>
        <v>10000</v>
      </c>
      <c r="G17" s="29">
        <f t="shared" si="5"/>
        <v>10000</v>
      </c>
      <c r="H17" s="29">
        <f t="shared" si="5"/>
        <v>10000</v>
      </c>
      <c r="I17" s="29">
        <f t="shared" si="5"/>
        <v>10000</v>
      </c>
    </row>
    <row r="18" spans="1:9" ht="94.5" x14ac:dyDescent="0.2">
      <c r="A18" s="5" t="s">
        <v>18</v>
      </c>
      <c r="B18" s="6" t="s">
        <v>19</v>
      </c>
      <c r="C18" s="12" t="s">
        <v>58</v>
      </c>
      <c r="D18" s="30">
        <v>10000</v>
      </c>
      <c r="E18" s="30">
        <v>7620</v>
      </c>
      <c r="F18" s="31">
        <v>10000</v>
      </c>
      <c r="G18" s="31">
        <v>10000</v>
      </c>
      <c r="H18" s="31">
        <v>10000</v>
      </c>
      <c r="I18" s="31">
        <v>10000</v>
      </c>
    </row>
    <row r="19" spans="1:9" ht="47.25" x14ac:dyDescent="0.2">
      <c r="A19" s="1" t="s">
        <v>88</v>
      </c>
      <c r="B19" s="20" t="s">
        <v>89</v>
      </c>
      <c r="C19" s="12"/>
      <c r="D19" s="32">
        <f>SUM(D20)</f>
        <v>0</v>
      </c>
      <c r="E19" s="32">
        <f t="shared" ref="E19:I19" si="6">SUM(E20)</f>
        <v>-0.1</v>
      </c>
      <c r="F19" s="32">
        <f t="shared" si="6"/>
        <v>-0.1</v>
      </c>
      <c r="G19" s="32">
        <f t="shared" si="6"/>
        <v>0</v>
      </c>
      <c r="H19" s="32">
        <f t="shared" si="6"/>
        <v>0</v>
      </c>
      <c r="I19" s="32">
        <f t="shared" si="6"/>
        <v>0</v>
      </c>
    </row>
    <row r="20" spans="1:9" ht="31.5" x14ac:dyDescent="0.2">
      <c r="A20" s="5" t="s">
        <v>90</v>
      </c>
      <c r="B20" s="6" t="s">
        <v>91</v>
      </c>
      <c r="C20" s="12" t="s">
        <v>58</v>
      </c>
      <c r="D20" s="30">
        <v>0</v>
      </c>
      <c r="E20" s="30">
        <v>-0.1</v>
      </c>
      <c r="F20" s="30">
        <v>-0.1</v>
      </c>
      <c r="G20" s="31">
        <v>0</v>
      </c>
      <c r="H20" s="31">
        <v>0</v>
      </c>
      <c r="I20" s="31">
        <v>0</v>
      </c>
    </row>
    <row r="21" spans="1:9" ht="63" x14ac:dyDescent="0.2">
      <c r="A21" s="1" t="s">
        <v>20</v>
      </c>
      <c r="B21" s="4" t="s">
        <v>21</v>
      </c>
      <c r="C21" s="1"/>
      <c r="D21" s="29">
        <f>D22</f>
        <v>30000</v>
      </c>
      <c r="E21" s="29">
        <f t="shared" ref="E21:I21" si="7">E22</f>
        <v>26154.59</v>
      </c>
      <c r="F21" s="29">
        <f t="shared" si="7"/>
        <v>30000</v>
      </c>
      <c r="G21" s="29">
        <f t="shared" si="7"/>
        <v>30000</v>
      </c>
      <c r="H21" s="29">
        <f t="shared" si="7"/>
        <v>30000</v>
      </c>
      <c r="I21" s="29">
        <f t="shared" si="7"/>
        <v>30000</v>
      </c>
    </row>
    <row r="22" spans="1:9" ht="94.5" x14ac:dyDescent="0.2">
      <c r="A22" s="5" t="s">
        <v>22</v>
      </c>
      <c r="B22" s="6" t="s">
        <v>23</v>
      </c>
      <c r="C22" s="10" t="s">
        <v>58</v>
      </c>
      <c r="D22" s="30">
        <v>30000</v>
      </c>
      <c r="E22" s="30">
        <v>26154.59</v>
      </c>
      <c r="F22" s="31">
        <v>30000</v>
      </c>
      <c r="G22" s="31">
        <v>30000</v>
      </c>
      <c r="H22" s="31">
        <v>30000</v>
      </c>
      <c r="I22" s="31">
        <v>30000</v>
      </c>
    </row>
    <row r="23" spans="1:9" ht="31.5" x14ac:dyDescent="0.2">
      <c r="A23" s="1" t="s">
        <v>24</v>
      </c>
      <c r="B23" s="4" t="s">
        <v>25</v>
      </c>
      <c r="C23" s="1"/>
      <c r="D23" s="29">
        <f>D24</f>
        <v>0</v>
      </c>
      <c r="E23" s="29">
        <f t="shared" ref="E23:I23" si="8">E24</f>
        <v>14312.74</v>
      </c>
      <c r="F23" s="29">
        <f t="shared" si="8"/>
        <v>14312.74</v>
      </c>
      <c r="G23" s="29">
        <f t="shared" si="8"/>
        <v>0</v>
      </c>
      <c r="H23" s="29">
        <f t="shared" si="8"/>
        <v>0</v>
      </c>
      <c r="I23" s="29">
        <f t="shared" si="8"/>
        <v>0</v>
      </c>
    </row>
    <row r="24" spans="1:9" ht="31.5" x14ac:dyDescent="0.2">
      <c r="A24" s="5" t="s">
        <v>26</v>
      </c>
      <c r="B24" s="6" t="s">
        <v>27</v>
      </c>
      <c r="C24" s="10" t="s">
        <v>58</v>
      </c>
      <c r="D24" s="30">
        <v>0</v>
      </c>
      <c r="E24" s="30">
        <v>14312.74</v>
      </c>
      <c r="F24" s="30">
        <v>14312.74</v>
      </c>
      <c r="G24" s="31">
        <v>0</v>
      </c>
      <c r="H24" s="31">
        <v>0</v>
      </c>
      <c r="I24" s="31">
        <v>0</v>
      </c>
    </row>
    <row r="25" spans="1:9" ht="31.5" x14ac:dyDescent="0.2">
      <c r="A25" s="1" t="s">
        <v>59</v>
      </c>
      <c r="B25" s="4" t="s">
        <v>61</v>
      </c>
      <c r="C25" s="1"/>
      <c r="D25" s="29">
        <f>D26+D27</f>
        <v>10000</v>
      </c>
      <c r="E25" s="29">
        <f t="shared" ref="E25:I25" si="9">E26+E27</f>
        <v>400</v>
      </c>
      <c r="F25" s="29">
        <f t="shared" si="9"/>
        <v>0</v>
      </c>
      <c r="G25" s="29">
        <f t="shared" si="9"/>
        <v>30000</v>
      </c>
      <c r="H25" s="29">
        <f t="shared" si="9"/>
        <v>30000</v>
      </c>
      <c r="I25" s="29">
        <f t="shared" si="9"/>
        <v>30000</v>
      </c>
    </row>
    <row r="26" spans="1:9" ht="31.5" x14ac:dyDescent="0.2">
      <c r="A26" s="5" t="s">
        <v>69</v>
      </c>
      <c r="B26" s="6" t="s">
        <v>70</v>
      </c>
      <c r="C26" s="1"/>
      <c r="D26" s="29">
        <v>0</v>
      </c>
      <c r="E26" s="31">
        <v>400</v>
      </c>
      <c r="F26" s="31">
        <v>0</v>
      </c>
      <c r="G26" s="31">
        <v>0</v>
      </c>
      <c r="H26" s="31">
        <v>0</v>
      </c>
      <c r="I26" s="31">
        <v>0</v>
      </c>
    </row>
    <row r="27" spans="1:9" ht="31.5" x14ac:dyDescent="0.2">
      <c r="A27" s="5" t="s">
        <v>60</v>
      </c>
      <c r="B27" s="14" t="s">
        <v>61</v>
      </c>
      <c r="C27" s="10" t="s">
        <v>58</v>
      </c>
      <c r="D27" s="30">
        <v>10000</v>
      </c>
      <c r="E27" s="30">
        <v>0</v>
      </c>
      <c r="F27" s="30">
        <v>0</v>
      </c>
      <c r="G27" s="31">
        <v>30000</v>
      </c>
      <c r="H27" s="31">
        <v>30000</v>
      </c>
      <c r="I27" s="31">
        <v>30000</v>
      </c>
    </row>
    <row r="28" spans="1:9" ht="15.75" x14ac:dyDescent="0.2">
      <c r="A28" s="1" t="s">
        <v>28</v>
      </c>
      <c r="B28" s="4" t="s">
        <v>29</v>
      </c>
      <c r="C28" s="1"/>
      <c r="D28" s="29">
        <f>D29+D42+D44</f>
        <v>12045649.039999999</v>
      </c>
      <c r="E28" s="29">
        <f t="shared" ref="E28:I28" si="10">E29+E42+E44</f>
        <v>8691024.4499999993</v>
      </c>
      <c r="F28" s="29">
        <f t="shared" si="10"/>
        <v>12099665.039999999</v>
      </c>
      <c r="G28" s="29">
        <f t="shared" si="10"/>
        <v>10435350</v>
      </c>
      <c r="H28" s="29">
        <f t="shared" si="10"/>
        <v>9393263</v>
      </c>
      <c r="I28" s="29">
        <f t="shared" si="10"/>
        <v>9236070</v>
      </c>
    </row>
    <row r="29" spans="1:9" ht="47.25" x14ac:dyDescent="0.2">
      <c r="A29" s="1" t="s">
        <v>30</v>
      </c>
      <c r="B29" s="4" t="s">
        <v>31</v>
      </c>
      <c r="C29" s="1"/>
      <c r="D29" s="29">
        <f>D30+D33+D36+D39</f>
        <v>12049966</v>
      </c>
      <c r="E29" s="29">
        <f t="shared" ref="E29:I29" si="11">E30+E33+E36+E39</f>
        <v>8695341.4100000001</v>
      </c>
      <c r="F29" s="29">
        <f t="shared" si="11"/>
        <v>12103982</v>
      </c>
      <c r="G29" s="29">
        <f t="shared" si="11"/>
        <v>10435350</v>
      </c>
      <c r="H29" s="29">
        <f t="shared" si="11"/>
        <v>9393263</v>
      </c>
      <c r="I29" s="29">
        <f t="shared" si="11"/>
        <v>9236070</v>
      </c>
    </row>
    <row r="30" spans="1:9" ht="31.5" x14ac:dyDescent="0.2">
      <c r="A30" s="1" t="s">
        <v>32</v>
      </c>
      <c r="B30" s="4" t="s">
        <v>33</v>
      </c>
      <c r="C30" s="1"/>
      <c r="D30" s="29">
        <f>D31+D32</f>
        <v>5232540</v>
      </c>
      <c r="E30" s="29">
        <f t="shared" ref="E30:I30" si="12">E31+E32</f>
        <v>4368300</v>
      </c>
      <c r="F30" s="29">
        <f t="shared" si="12"/>
        <v>5232540</v>
      </c>
      <c r="G30" s="29">
        <f t="shared" si="12"/>
        <v>4652216</v>
      </c>
      <c r="H30" s="29">
        <f t="shared" si="12"/>
        <v>3378882</v>
      </c>
      <c r="I30" s="29">
        <f t="shared" si="12"/>
        <v>3370468</v>
      </c>
    </row>
    <row r="31" spans="1:9" ht="63" x14ac:dyDescent="0.2">
      <c r="A31" s="5" t="s">
        <v>34</v>
      </c>
      <c r="B31" s="6" t="s">
        <v>35</v>
      </c>
      <c r="C31" s="10" t="s">
        <v>56</v>
      </c>
      <c r="D31" s="30">
        <v>5232540</v>
      </c>
      <c r="E31" s="30">
        <v>4368300</v>
      </c>
      <c r="F31" s="31">
        <f>D31</f>
        <v>5232540</v>
      </c>
      <c r="G31" s="31">
        <v>4652216</v>
      </c>
      <c r="H31" s="31">
        <v>3378882</v>
      </c>
      <c r="I31" s="31">
        <v>3370468</v>
      </c>
    </row>
    <row r="32" spans="1:9" ht="31.5" hidden="1" x14ac:dyDescent="0.2">
      <c r="A32" s="5" t="s">
        <v>36</v>
      </c>
      <c r="B32" s="6" t="s">
        <v>37</v>
      </c>
      <c r="C32" s="10" t="s">
        <v>58</v>
      </c>
      <c r="D32" s="30">
        <v>0</v>
      </c>
      <c r="E32" s="30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ht="47.25" x14ac:dyDescent="0.2">
      <c r="A33" s="1" t="s">
        <v>62</v>
      </c>
      <c r="B33" s="4" t="s">
        <v>63</v>
      </c>
      <c r="C33" s="15"/>
      <c r="D33" s="33">
        <f>D34+D35</f>
        <v>1096732</v>
      </c>
      <c r="E33" s="33">
        <f t="shared" ref="E33:I33" si="13">E34+E35</f>
        <v>1096732</v>
      </c>
      <c r="F33" s="33">
        <f t="shared" si="13"/>
        <v>1096732</v>
      </c>
      <c r="G33" s="33">
        <f t="shared" si="13"/>
        <v>1170132</v>
      </c>
      <c r="H33" s="33">
        <f t="shared" si="13"/>
        <v>1269344</v>
      </c>
      <c r="I33" s="33">
        <f t="shared" si="13"/>
        <v>1262655</v>
      </c>
    </row>
    <row r="34" spans="1:9" ht="47.25" x14ac:dyDescent="0.2">
      <c r="A34" s="5" t="s">
        <v>64</v>
      </c>
      <c r="B34" s="6" t="s">
        <v>65</v>
      </c>
      <c r="C34" s="10" t="s">
        <v>58</v>
      </c>
      <c r="D34" s="34">
        <v>1096732</v>
      </c>
      <c r="E34" s="34">
        <v>1096732</v>
      </c>
      <c r="F34" s="34">
        <v>1096732</v>
      </c>
      <c r="G34" s="31">
        <v>1170132</v>
      </c>
      <c r="H34" s="31">
        <v>1269344</v>
      </c>
      <c r="I34" s="31">
        <v>1262655</v>
      </c>
    </row>
    <row r="35" spans="1:9" ht="39.6" hidden="1" customHeight="1" x14ac:dyDescent="0.2">
      <c r="A35" s="5" t="s">
        <v>73</v>
      </c>
      <c r="B35" s="6" t="s">
        <v>74</v>
      </c>
      <c r="C35" s="10" t="s">
        <v>58</v>
      </c>
      <c r="D35" s="34">
        <v>0</v>
      </c>
      <c r="E35" s="34">
        <v>0</v>
      </c>
      <c r="F35" s="34">
        <v>0</v>
      </c>
      <c r="G35" s="31">
        <v>0</v>
      </c>
      <c r="H35" s="31">
        <v>0</v>
      </c>
      <c r="I35" s="31">
        <v>0</v>
      </c>
    </row>
    <row r="36" spans="1:9" ht="31.5" x14ac:dyDescent="0.2">
      <c r="A36" s="1" t="s">
        <v>38</v>
      </c>
      <c r="B36" s="4" t="s">
        <v>39</v>
      </c>
      <c r="C36" s="1"/>
      <c r="D36" s="29">
        <f>D37+D38</f>
        <v>215580</v>
      </c>
      <c r="E36" s="29">
        <f t="shared" ref="E36:I36" si="14">E37+E38</f>
        <v>152558.25</v>
      </c>
      <c r="F36" s="29">
        <f t="shared" si="14"/>
        <v>227692</v>
      </c>
      <c r="G36" s="29">
        <f t="shared" si="14"/>
        <v>238519</v>
      </c>
      <c r="H36" s="29">
        <f t="shared" si="14"/>
        <v>246380</v>
      </c>
      <c r="I36" s="29">
        <f t="shared" si="14"/>
        <v>254610</v>
      </c>
    </row>
    <row r="37" spans="1:9" ht="47.25" x14ac:dyDescent="0.2">
      <c r="A37" s="5" t="s">
        <v>40</v>
      </c>
      <c r="B37" s="6" t="s">
        <v>41</v>
      </c>
      <c r="C37" s="10" t="s">
        <v>55</v>
      </c>
      <c r="D37" s="30">
        <v>22142</v>
      </c>
      <c r="E37" s="30">
        <v>22142</v>
      </c>
      <c r="F37" s="30">
        <v>22142</v>
      </c>
      <c r="G37" s="31">
        <v>26209</v>
      </c>
      <c r="H37" s="31">
        <v>26209</v>
      </c>
      <c r="I37" s="31">
        <v>26209</v>
      </c>
    </row>
    <row r="38" spans="1:9" ht="63" x14ac:dyDescent="0.2">
      <c r="A38" s="5" t="s">
        <v>42</v>
      </c>
      <c r="B38" s="6" t="s">
        <v>43</v>
      </c>
      <c r="C38" s="10" t="s">
        <v>58</v>
      </c>
      <c r="D38" s="30">
        <v>193438</v>
      </c>
      <c r="E38" s="30">
        <v>130416.25</v>
      </c>
      <c r="F38" s="31">
        <f>D38+12112</f>
        <v>205550</v>
      </c>
      <c r="G38" s="31">
        <v>212310</v>
      </c>
      <c r="H38" s="31">
        <v>220171</v>
      </c>
      <c r="I38" s="31">
        <v>228401</v>
      </c>
    </row>
    <row r="39" spans="1:9" ht="15.75" x14ac:dyDescent="0.2">
      <c r="A39" s="1" t="s">
        <v>44</v>
      </c>
      <c r="B39" s="4" t="s">
        <v>45</v>
      </c>
      <c r="C39" s="1"/>
      <c r="D39" s="29">
        <f>D40+D41</f>
        <v>5505114</v>
      </c>
      <c r="E39" s="29">
        <f t="shared" ref="E39:I39" si="15">E40+E41</f>
        <v>3077751.16</v>
      </c>
      <c r="F39" s="29">
        <f t="shared" si="15"/>
        <v>5547018</v>
      </c>
      <c r="G39" s="29">
        <f t="shared" si="15"/>
        <v>4374483</v>
      </c>
      <c r="H39" s="29">
        <f t="shared" si="15"/>
        <v>4498657</v>
      </c>
      <c r="I39" s="29">
        <f t="shared" si="15"/>
        <v>4348337</v>
      </c>
    </row>
    <row r="40" spans="1:9" ht="94.5" x14ac:dyDescent="0.2">
      <c r="A40" s="5" t="s">
        <v>46</v>
      </c>
      <c r="B40" s="6" t="s">
        <v>47</v>
      </c>
      <c r="C40" s="10" t="s">
        <v>55</v>
      </c>
      <c r="D40" s="30">
        <v>2240929</v>
      </c>
      <c r="E40" s="30">
        <v>314320.15999999997</v>
      </c>
      <c r="F40" s="30">
        <f>D40</f>
        <v>2240929</v>
      </c>
      <c r="G40" s="31">
        <v>0</v>
      </c>
      <c r="H40" s="31">
        <v>0</v>
      </c>
      <c r="I40" s="31">
        <v>0</v>
      </c>
    </row>
    <row r="41" spans="1:9" ht="63" x14ac:dyDescent="0.2">
      <c r="A41" s="5" t="s">
        <v>48</v>
      </c>
      <c r="B41" s="6" t="s">
        <v>49</v>
      </c>
      <c r="C41" s="10" t="s">
        <v>56</v>
      </c>
      <c r="D41" s="30">
        <v>3264185</v>
      </c>
      <c r="E41" s="30">
        <v>2763431</v>
      </c>
      <c r="F41" s="31">
        <f>D41+41904</f>
        <v>3306089</v>
      </c>
      <c r="G41" s="31">
        <v>4374483</v>
      </c>
      <c r="H41" s="31">
        <v>4498657</v>
      </c>
      <c r="I41" s="31">
        <v>4348337</v>
      </c>
    </row>
    <row r="42" spans="1:9" ht="15.75" hidden="1" x14ac:dyDescent="0.2">
      <c r="A42" s="17" t="s">
        <v>75</v>
      </c>
      <c r="B42" s="18" t="s">
        <v>76</v>
      </c>
      <c r="C42" s="17"/>
      <c r="D42" s="35">
        <f t="shared" ref="D42:I42" si="16">D43</f>
        <v>0</v>
      </c>
      <c r="E42" s="35">
        <f t="shared" si="16"/>
        <v>0</v>
      </c>
      <c r="F42" s="35">
        <f t="shared" si="16"/>
        <v>0</v>
      </c>
      <c r="G42" s="35">
        <f t="shared" si="16"/>
        <v>0</v>
      </c>
      <c r="H42" s="35">
        <f t="shared" si="16"/>
        <v>0</v>
      </c>
      <c r="I42" s="35">
        <f t="shared" si="16"/>
        <v>0</v>
      </c>
    </row>
    <row r="43" spans="1:9" ht="31.5" hidden="1" x14ac:dyDescent="0.2">
      <c r="A43" s="16" t="s">
        <v>77</v>
      </c>
      <c r="B43" s="19" t="s">
        <v>78</v>
      </c>
      <c r="C43" s="10" t="s">
        <v>58</v>
      </c>
      <c r="D43" s="36">
        <v>0</v>
      </c>
      <c r="E43" s="36">
        <v>0</v>
      </c>
      <c r="F43" s="37">
        <v>0</v>
      </c>
      <c r="G43" s="37">
        <v>0</v>
      </c>
      <c r="H43" s="37">
        <v>0</v>
      </c>
      <c r="I43" s="37">
        <v>0</v>
      </c>
    </row>
    <row r="44" spans="1:9" ht="63" x14ac:dyDescent="0.2">
      <c r="A44" s="1" t="s">
        <v>66</v>
      </c>
      <c r="B44" s="4" t="s">
        <v>68</v>
      </c>
      <c r="C44" s="1"/>
      <c r="D44" s="29">
        <f>D45</f>
        <v>-4316.96</v>
      </c>
      <c r="E44" s="29">
        <f t="shared" ref="E44:F44" si="17">E45</f>
        <v>-4316.96</v>
      </c>
      <c r="F44" s="29">
        <f t="shared" si="17"/>
        <v>-4316.96</v>
      </c>
      <c r="G44" s="31">
        <v>0</v>
      </c>
      <c r="H44" s="31">
        <v>0</v>
      </c>
      <c r="I44" s="31">
        <v>0</v>
      </c>
    </row>
    <row r="45" spans="1:9" ht="63" x14ac:dyDescent="0.2">
      <c r="A45" s="5" t="s">
        <v>67</v>
      </c>
      <c r="B45" s="14" t="s">
        <v>68</v>
      </c>
      <c r="C45" s="10" t="s">
        <v>55</v>
      </c>
      <c r="D45" s="30">
        <v>-4316.96</v>
      </c>
      <c r="E45" s="30">
        <v>-4316.96</v>
      </c>
      <c r="F45" s="30">
        <v>-4316.96</v>
      </c>
      <c r="G45" s="31">
        <v>0</v>
      </c>
      <c r="H45" s="31">
        <v>0</v>
      </c>
      <c r="I45" s="31">
        <v>0</v>
      </c>
    </row>
  </sheetData>
  <mergeCells count="11">
    <mergeCell ref="B1:I1"/>
    <mergeCell ref="A4:I4"/>
    <mergeCell ref="A5:A6"/>
    <mergeCell ref="B5:B6"/>
    <mergeCell ref="F5:F6"/>
    <mergeCell ref="G5:I5"/>
    <mergeCell ref="A2:I2"/>
    <mergeCell ref="A3:I3"/>
    <mergeCell ref="D5:D6"/>
    <mergeCell ref="C5:C6"/>
    <mergeCell ref="E5:E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2022-11-12T10:53:16Z</dcterms:modified>
</cp:coreProperties>
</file>